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miranda\Desktop\2025\36-2024\12\"/>
    </mc:Choice>
  </mc:AlternateContent>
  <bookViews>
    <workbookView xWindow="0" yWindow="0" windowWidth="28800" windowHeight="11835"/>
  </bookViews>
  <sheets>
    <sheet name="Tablero" sheetId="1" r:id="rId1"/>
    <sheet name="Hoja1" sheetId="4" r:id="rId2"/>
    <sheet name="Hoja3" sheetId="3" state="hidden" r:id="rId3"/>
  </sheets>
  <definedNames>
    <definedName name="_xlnm._FilterDatabase" localSheetId="0" hidden="1">Tablero!$H$7:$I$13</definedName>
    <definedName name="_xlnm.Print_Area" localSheetId="0">Tablero!$B$1:$L$28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" i="1" l="1"/>
  <c r="I25" i="1" l="1"/>
  <c r="I26" i="1"/>
  <c r="I24" i="1"/>
  <c r="I23" i="1"/>
  <c r="I22" i="1"/>
  <c r="L10" i="1"/>
  <c r="I10" i="1"/>
  <c r="B17" i="3" l="1"/>
  <c r="B18" i="3"/>
  <c r="B19" i="3"/>
  <c r="B16" i="3"/>
  <c r="B15" i="3"/>
  <c r="D3" i="3" l="1"/>
  <c r="D4" i="3"/>
  <c r="D5" i="3"/>
  <c r="D6" i="3"/>
  <c r="D7" i="3"/>
  <c r="D2" i="3"/>
  <c r="C8" i="3" l="1"/>
  <c r="C3" i="3"/>
  <c r="I8" i="1"/>
  <c r="B6" i="3" l="1"/>
  <c r="B7" i="3"/>
  <c r="B4" i="3"/>
  <c r="B2" i="3"/>
  <c r="B5" i="3"/>
  <c r="B3" i="3"/>
</calcChain>
</file>

<file path=xl/sharedStrings.xml><?xml version="1.0" encoding="utf-8"?>
<sst xmlns="http://schemas.openxmlformats.org/spreadsheetml/2006/main" count="49" uniqueCount="49">
  <si>
    <t>TABLERO DE RENDICIÓN DE CUENTAS</t>
  </si>
  <si>
    <t>EJECUCIÓN PRESUPUESTARIA
POR GRUPOS DE GASTO</t>
  </si>
  <si>
    <t>000: SERVICIOS PERSONALES</t>
  </si>
  <si>
    <t xml:space="preserve">100: SERVICIOS NO PERSONALES </t>
  </si>
  <si>
    <t>Presupuesto ejecutado</t>
  </si>
  <si>
    <t>200: MATERIALES Y SUMINISTROS</t>
  </si>
  <si>
    <t>300: PROPIEDAD, PLANTA, EQUIPO E INTANGIBLES</t>
  </si>
  <si>
    <t>400: TRANSFERENCIAS CORRIENTES</t>
  </si>
  <si>
    <t>900: ASIGNACIONES GLOBALES</t>
  </si>
  <si>
    <t xml:space="preserve"> </t>
  </si>
  <si>
    <t>DEFENSORIA DE LA MUJER INDIGENA</t>
  </si>
  <si>
    <t>AUTORIDADES SUPERIORES</t>
  </si>
  <si>
    <t>PRESUPUESTO VIGENTE Y EJECUTADO</t>
  </si>
  <si>
    <t>Presupuesto vigente 2025</t>
  </si>
  <si>
    <t>Directora Ejecutiva</t>
  </si>
  <si>
    <t>Ejecutado</t>
  </si>
  <si>
    <t>Pendiente de Ejecutar</t>
  </si>
  <si>
    <t>.</t>
  </si>
  <si>
    <t>Grupo 0</t>
  </si>
  <si>
    <t>Grupo 100</t>
  </si>
  <si>
    <t>Grupo 200</t>
  </si>
  <si>
    <t>Grupo 300</t>
  </si>
  <si>
    <t>Grupo 400</t>
  </si>
  <si>
    <t>Grupo 900</t>
  </si>
  <si>
    <t>Grupo</t>
  </si>
  <si>
    <t>Vigente</t>
  </si>
  <si>
    <t>ejecutado</t>
  </si>
  <si>
    <t>porcentaje</t>
  </si>
  <si>
    <t>EJECUCIÓN POR FINALIDADES</t>
  </si>
  <si>
    <t>UNIDADES EJECUTORAS</t>
  </si>
  <si>
    <t>Unidad Ejecutora</t>
  </si>
  <si>
    <t>Presupuesto asignado</t>
  </si>
  <si>
    <t xml:space="preserve">Atención Social </t>
  </si>
  <si>
    <t>Atención Psicológica</t>
  </si>
  <si>
    <t>Personas Informadas</t>
  </si>
  <si>
    <t>Mujeres Indígenas Violentadas en sus Derechos Reciben Atención Jurídica</t>
  </si>
  <si>
    <t>Mujeres Indígenas Violentadas en sus Derechos Reciben Atención Social</t>
  </si>
  <si>
    <t>Mujeres Indígenas Violentadas en sus Derechos Reciben Atención Psicológica</t>
  </si>
  <si>
    <t xml:space="preserve">Personas Informadas y Capacitadas en Derechos Humanos para la Prevención de la Violencia contra las Mujeres Indígenas </t>
  </si>
  <si>
    <t>María Xol</t>
  </si>
  <si>
    <t>Defensora de la Mujer Indígena</t>
  </si>
  <si>
    <t>Romelia Magdalena Caal Cahue</t>
  </si>
  <si>
    <t>Dirección y Coordinación</t>
  </si>
  <si>
    <t>COBERTURA GEOGRÁFICA</t>
  </si>
  <si>
    <t>PORCENTAJE DE PROGRESO DE EJECUCIÓN</t>
  </si>
  <si>
    <t xml:space="preserve">Dirección y Coordinación </t>
  </si>
  <si>
    <t>Atención Jurídica</t>
  </si>
  <si>
    <t>ACTUALIZADO AL 31 DE DICIEMBRE DEL 2025</t>
  </si>
  <si>
    <t>* Los datos corresponden con corte al mes de diciembre.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</si>
</sst>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6" formatCode="&quot;Q&quot;#,##0;[Red]\-&quot;Q&quot;#,##0"/>
    <numFmt numFmtId="8" formatCode="&quot;Q&quot;#,##0.00;[Red]\-&quot;Q&quot;#,##0.00"/>
    <numFmt numFmtId="44" formatCode="_-&quot;Q&quot;* #,##0.00_-;\-&quot;Q&quot;* #,##0.00_-;_-&quot;Q&quot;* &quot;-&quot;??_-;_-@_-"/>
    <numFmt numFmtId="164" formatCode="&quot;Q&quot;#,##0.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b/>
      <sz val="20"/>
      <color theme="8" tint="-0.249977111117893"/>
      <name val="Arial"/>
      <family val="2"/>
    </font>
    <font>
      <b/>
      <sz val="14"/>
      <color theme="8" tint="-0.249977111117893"/>
      <name val="Arial"/>
      <family val="2"/>
    </font>
    <font>
      <b/>
      <sz val="18"/>
      <color theme="8" tint="-0.24997711111789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0" fillId="4" borderId="0" xfId="0" applyFill="1"/>
    <xf numFmtId="0" fontId="2" fillId="4" borderId="0" xfId="0" applyFont="1" applyFill="1"/>
    <xf numFmtId="0" fontId="2" fillId="4" borderId="0" xfId="0" applyFont="1" applyFill="1" applyAlignment="1">
      <alignment horizontal="left" vertical="center" wrapText="1"/>
    </xf>
    <xf numFmtId="0" fontId="2" fillId="4" borderId="7" xfId="0" applyFont="1" applyFill="1" applyBorder="1" applyAlignment="1">
      <alignment horizontal="left" vertical="center" wrapText="1"/>
    </xf>
    <xf numFmtId="10" fontId="2" fillId="4" borderId="8" xfId="0" applyNumberFormat="1" applyFont="1" applyFill="1" applyBorder="1" applyAlignment="1">
      <alignment horizontal="center" vertical="center"/>
    </xf>
    <xf numFmtId="0" fontId="2" fillId="4" borderId="7" xfId="0" applyFont="1" applyFill="1" applyBorder="1"/>
    <xf numFmtId="0" fontId="2" fillId="4" borderId="8" xfId="0" applyFont="1" applyFill="1" applyBorder="1"/>
    <xf numFmtId="0" fontId="1" fillId="4" borderId="0" xfId="0" applyFont="1" applyFill="1"/>
    <xf numFmtId="0" fontId="5" fillId="4" borderId="0" xfId="0" applyFont="1" applyFill="1"/>
    <xf numFmtId="0" fontId="2" fillId="4" borderId="8" xfId="0" applyFont="1" applyFill="1" applyBorder="1" applyAlignment="1">
      <alignment horizontal="center" vertical="center"/>
    </xf>
    <xf numFmtId="6" fontId="2" fillId="4" borderId="0" xfId="0" applyNumberFormat="1" applyFont="1" applyFill="1" applyAlignment="1">
      <alignment horizontal="center" vertical="center"/>
    </xf>
    <xf numFmtId="0" fontId="2" fillId="0" borderId="23" xfId="0" applyFont="1" applyBorder="1" applyAlignment="1">
      <alignment horizontal="left" vertical="center" wrapText="1"/>
    </xf>
    <xf numFmtId="44" fontId="2" fillId="3" borderId="5" xfId="0" applyNumberFormat="1" applyFont="1" applyFill="1" applyBorder="1" applyAlignment="1">
      <alignment horizontal="right" vertical="center"/>
    </xf>
    <xf numFmtId="44" fontId="2" fillId="3" borderId="14" xfId="0" applyNumberFormat="1" applyFont="1" applyFill="1" applyBorder="1" applyAlignment="1">
      <alignment horizontal="right" vertical="center"/>
    </xf>
    <xf numFmtId="44" fontId="8" fillId="3" borderId="24" xfId="0" applyNumberFormat="1" applyFont="1" applyFill="1" applyBorder="1" applyAlignment="1">
      <alignment horizontal="right" vertical="center"/>
    </xf>
    <xf numFmtId="0" fontId="2" fillId="0" borderId="4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4" borderId="9" xfId="0" applyFont="1" applyFill="1" applyBorder="1" applyAlignment="1">
      <alignment horizontal="left" vertical="center" wrapText="1"/>
    </xf>
    <xf numFmtId="0" fontId="2" fillId="4" borderId="10" xfId="0" applyFont="1" applyFill="1" applyBorder="1" applyAlignment="1">
      <alignment horizontal="center" vertical="center"/>
    </xf>
    <xf numFmtId="0" fontId="2" fillId="0" borderId="29" xfId="0" applyFont="1" applyBorder="1" applyAlignment="1">
      <alignment horizontal="left" vertical="center" wrapText="1"/>
    </xf>
    <xf numFmtId="0" fontId="2" fillId="0" borderId="30" xfId="0" applyFont="1" applyBorder="1" applyAlignment="1">
      <alignment horizontal="left" vertical="center" wrapText="1"/>
    </xf>
    <xf numFmtId="10" fontId="0" fillId="0" borderId="0" xfId="0" applyNumberFormat="1"/>
    <xf numFmtId="0" fontId="0" fillId="4" borderId="7" xfId="0" applyFill="1" applyBorder="1" applyAlignment="1"/>
    <xf numFmtId="0" fontId="0" fillId="4" borderId="8" xfId="0" applyFill="1" applyBorder="1" applyAlignment="1"/>
    <xf numFmtId="0" fontId="0" fillId="4" borderId="9" xfId="0" applyFill="1" applyBorder="1" applyAlignment="1"/>
    <xf numFmtId="0" fontId="0" fillId="4" borderId="10" xfId="0" applyFill="1" applyBorder="1" applyAlignment="1"/>
    <xf numFmtId="0" fontId="0" fillId="4" borderId="0" xfId="0" applyFill="1" applyBorder="1"/>
    <xf numFmtId="0" fontId="0" fillId="4" borderId="22" xfId="0" applyFill="1" applyBorder="1"/>
    <xf numFmtId="0" fontId="0" fillId="4" borderId="18" xfId="0" applyFill="1" applyBorder="1"/>
    <xf numFmtId="0" fontId="0" fillId="4" borderId="8" xfId="0" applyFill="1" applyBorder="1"/>
    <xf numFmtId="0" fontId="0" fillId="4" borderId="36" xfId="0" applyFill="1" applyBorder="1"/>
    <xf numFmtId="0" fontId="0" fillId="4" borderId="10" xfId="0" applyFill="1" applyBorder="1"/>
    <xf numFmtId="0" fontId="9" fillId="4" borderId="0" xfId="0" applyFont="1" applyFill="1" applyAlignment="1"/>
    <xf numFmtId="0" fontId="10" fillId="0" borderId="0" xfId="0" applyFont="1" applyFill="1" applyAlignment="1"/>
    <xf numFmtId="0" fontId="11" fillId="4" borderId="0" xfId="0" applyFont="1" applyFill="1" applyAlignment="1"/>
    <xf numFmtId="0" fontId="7" fillId="4" borderId="0" xfId="0" applyFont="1" applyFill="1" applyBorder="1" applyAlignment="1">
      <alignment vertical="center" wrapText="1"/>
    </xf>
    <xf numFmtId="0" fontId="7" fillId="4" borderId="0" xfId="0" applyFont="1" applyFill="1" applyAlignment="1">
      <alignment vertical="center" wrapText="1"/>
    </xf>
    <xf numFmtId="0" fontId="4" fillId="4" borderId="0" xfId="0" applyFont="1" applyFill="1" applyAlignment="1">
      <alignment horizontal="right" vertical="top" wrapText="1"/>
    </xf>
    <xf numFmtId="44" fontId="2" fillId="3" borderId="11" xfId="0" applyNumberFormat="1" applyFont="1" applyFill="1" applyBorder="1" applyAlignment="1">
      <alignment horizontal="center" vertical="center" wrapText="1"/>
    </xf>
    <xf numFmtId="10" fontId="0" fillId="3" borderId="3" xfId="0" applyNumberFormat="1" applyFill="1" applyBorder="1" applyAlignment="1">
      <alignment horizontal="center" vertical="center"/>
    </xf>
    <xf numFmtId="44" fontId="2" fillId="3" borderId="1" xfId="0" applyNumberFormat="1" applyFont="1" applyFill="1" applyBorder="1" applyAlignment="1">
      <alignment horizontal="center" vertical="center" wrapText="1"/>
    </xf>
    <xf numFmtId="10" fontId="0" fillId="3" borderId="5" xfId="0" applyNumberFormat="1" applyFill="1" applyBorder="1" applyAlignment="1">
      <alignment horizontal="center" vertical="center"/>
    </xf>
    <xf numFmtId="44" fontId="2" fillId="3" borderId="21" xfId="0" applyNumberFormat="1" applyFont="1" applyFill="1" applyBorder="1" applyAlignment="1">
      <alignment horizontal="center" vertical="center" wrapText="1"/>
    </xf>
    <xf numFmtId="10" fontId="0" fillId="3" borderId="6" xfId="0" applyNumberFormat="1" applyFill="1" applyBorder="1" applyAlignment="1">
      <alignment horizontal="center" vertical="center"/>
    </xf>
    <xf numFmtId="4" fontId="0" fillId="0" borderId="0" xfId="0" applyNumberFormat="1"/>
    <xf numFmtId="44" fontId="0" fillId="4" borderId="0" xfId="0" applyNumberFormat="1" applyFill="1"/>
    <xf numFmtId="4" fontId="0" fillId="4" borderId="0" xfId="0" applyNumberFormat="1" applyFill="1"/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0" fillId="4" borderId="25" xfId="0" applyFill="1" applyBorder="1" applyAlignment="1">
      <alignment horizontal="center"/>
    </xf>
    <xf numFmtId="0" fontId="0" fillId="4" borderId="26" xfId="0" applyFill="1" applyBorder="1" applyAlignment="1">
      <alignment horizontal="center"/>
    </xf>
    <xf numFmtId="0" fontId="0" fillId="4" borderId="7" xfId="0" applyFill="1" applyBorder="1" applyAlignment="1">
      <alignment horizontal="center"/>
    </xf>
    <xf numFmtId="0" fontId="0" fillId="4" borderId="8" xfId="0" applyFill="1" applyBorder="1" applyAlignment="1">
      <alignment horizontal="center"/>
    </xf>
    <xf numFmtId="0" fontId="0" fillId="4" borderId="9" xfId="0" applyFill="1" applyBorder="1" applyAlignment="1">
      <alignment horizontal="center"/>
    </xf>
    <xf numFmtId="0" fontId="0" fillId="4" borderId="10" xfId="0" applyFill="1" applyBorder="1" applyAlignment="1">
      <alignment horizontal="center"/>
    </xf>
    <xf numFmtId="0" fontId="2" fillId="0" borderId="16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4" borderId="0" xfId="0" applyFont="1" applyFill="1" applyAlignment="1">
      <alignment horizontal="left" vertical="center" wrapText="1"/>
    </xf>
    <xf numFmtId="8" fontId="2" fillId="4" borderId="0" xfId="0" applyNumberFormat="1" applyFont="1" applyFill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3" fillId="0" borderId="15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10" fontId="3" fillId="3" borderId="14" xfId="0" applyNumberFormat="1" applyFont="1" applyFill="1" applyBorder="1" applyAlignment="1">
      <alignment horizontal="center" vertical="center"/>
    </xf>
    <xf numFmtId="10" fontId="3" fillId="3" borderId="13" xfId="0" applyNumberFormat="1" applyFont="1" applyFill="1" applyBorder="1" applyAlignment="1">
      <alignment horizontal="center" vertical="center"/>
    </xf>
    <xf numFmtId="0" fontId="2" fillId="0" borderId="15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164" fontId="2" fillId="3" borderId="14" xfId="0" applyNumberFormat="1" applyFont="1" applyFill="1" applyBorder="1" applyAlignment="1">
      <alignment horizontal="center" vertical="center"/>
    </xf>
    <xf numFmtId="164" fontId="2" fillId="3" borderId="20" xfId="0" applyNumberFormat="1" applyFont="1" applyFill="1" applyBorder="1" applyAlignment="1">
      <alignment horizontal="center" vertical="center"/>
    </xf>
    <xf numFmtId="164" fontId="2" fillId="3" borderId="28" xfId="0" applyNumberFormat="1" applyFont="1" applyFill="1" applyBorder="1" applyAlignment="1">
      <alignment horizontal="center" vertical="center"/>
    </xf>
    <xf numFmtId="44" fontId="2" fillId="3" borderId="14" xfId="0" applyNumberFormat="1" applyFont="1" applyFill="1" applyBorder="1" applyAlignment="1">
      <alignment horizontal="center" vertical="center"/>
    </xf>
    <xf numFmtId="44" fontId="2" fillId="3" borderId="13" xfId="0" applyNumberFormat="1" applyFont="1" applyFill="1" applyBorder="1" applyAlignment="1">
      <alignment horizontal="center" vertical="center"/>
    </xf>
    <xf numFmtId="0" fontId="2" fillId="0" borderId="15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2" fillId="0" borderId="19" xfId="0" applyFont="1" applyBorder="1" applyAlignment="1">
      <alignment horizontal="left" vertical="center" wrapText="1"/>
    </xf>
    <xf numFmtId="0" fontId="2" fillId="0" borderId="27" xfId="0" applyFont="1" applyBorder="1" applyAlignment="1">
      <alignment horizontal="left" vertical="center" wrapText="1"/>
    </xf>
    <xf numFmtId="0" fontId="9" fillId="4" borderId="0" xfId="0" applyFont="1" applyFill="1" applyAlignment="1">
      <alignment horizontal="center"/>
    </xf>
    <xf numFmtId="17" fontId="10" fillId="0" borderId="0" xfId="0" applyNumberFormat="1" applyFont="1" applyFill="1" applyAlignment="1">
      <alignment horizontal="center"/>
    </xf>
    <xf numFmtId="0" fontId="11" fillId="4" borderId="0" xfId="0" applyFont="1" applyFill="1" applyAlignment="1">
      <alignment horizontal="center"/>
    </xf>
    <xf numFmtId="0" fontId="7" fillId="4" borderId="22" xfId="0" applyFont="1" applyFill="1" applyBorder="1" applyAlignment="1">
      <alignment horizontal="center" vertical="center" wrapText="1"/>
    </xf>
    <xf numFmtId="0" fontId="7" fillId="4" borderId="0" xfId="0" applyFont="1" applyFill="1" applyBorder="1" applyAlignment="1">
      <alignment horizontal="center" vertical="center" wrapText="1"/>
    </xf>
    <xf numFmtId="10" fontId="2" fillId="3" borderId="14" xfId="0" applyNumberFormat="1" applyFont="1" applyFill="1" applyBorder="1" applyAlignment="1">
      <alignment horizontal="center" vertical="center"/>
    </xf>
    <xf numFmtId="10" fontId="2" fillId="3" borderId="20" xfId="0" applyNumberFormat="1" applyFont="1" applyFill="1" applyBorder="1" applyAlignment="1">
      <alignment horizontal="center" vertical="center"/>
    </xf>
    <xf numFmtId="10" fontId="2" fillId="3" borderId="28" xfId="0" applyNumberFormat="1" applyFont="1" applyFill="1" applyBorder="1" applyAlignment="1">
      <alignment horizontal="center" vertical="center"/>
    </xf>
    <xf numFmtId="10" fontId="2" fillId="3" borderId="13" xfId="0" applyNumberFormat="1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vertical="center"/>
    </xf>
    <xf numFmtId="44" fontId="2" fillId="3" borderId="20" xfId="0" applyNumberFormat="1" applyFont="1" applyFill="1" applyBorder="1" applyAlignment="1">
      <alignment horizontal="center" vertical="center"/>
    </xf>
    <xf numFmtId="44" fontId="2" fillId="3" borderId="28" xfId="0" applyNumberFormat="1" applyFont="1" applyFill="1" applyBorder="1" applyAlignment="1">
      <alignment horizontal="center" vertical="center"/>
    </xf>
    <xf numFmtId="0" fontId="5" fillId="3" borderId="20" xfId="0" applyFont="1" applyFill="1" applyBorder="1" applyAlignment="1">
      <alignment horizontal="center" vertical="center" wrapText="1"/>
    </xf>
    <xf numFmtId="0" fontId="5" fillId="3" borderId="28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Black" panose="020B0A04020102020204" pitchFamily="34" charset="0"/>
                <a:ea typeface="+mn-ea"/>
                <a:cs typeface="+mn-cs"/>
              </a:defRPr>
            </a:pPr>
            <a:r>
              <a:rPr lang="es-GT" baseline="0">
                <a:latin typeface="Arial Black" panose="020B0A04020102020204" pitchFamily="34" charset="0"/>
              </a:rPr>
              <a:t>PRESUPUESTO 2025</a:t>
            </a:r>
          </a:p>
        </c:rich>
      </c:tx>
      <c:layout>
        <c:manualLayout>
          <c:xMode val="edge"/>
          <c:yMode val="edge"/>
          <c:x val="0.20043552572711895"/>
          <c:y val="4.040404040404040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 Black" panose="020B0A04020102020204" pitchFamily="34" charset="0"/>
              <a:ea typeface="+mn-ea"/>
              <a:cs typeface="+mn-cs"/>
            </a:defRPr>
          </a:pPr>
          <a:endParaRPr lang="es-GT"/>
        </a:p>
      </c:txPr>
    </c:title>
    <c:autoTitleDeleted val="0"/>
    <c:view3D>
      <c:rotX val="20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solidFill>
                  <a:schemeClr val="tx1"/>
                </a:solidFill>
              </a:ln>
              <a:effectLst/>
              <a:sp3d>
                <a:contourClr>
                  <a:schemeClr val="tx1"/>
                </a:contourClr>
              </a:sp3d>
            </c:spPr>
          </c:dPt>
          <c:dPt>
            <c:idx val="1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solidFill>
                  <a:schemeClr val="tx1"/>
                </a:solidFill>
              </a:ln>
              <a:effectLst/>
              <a:sp3d>
                <a:contourClr>
                  <a:schemeClr val="tx1"/>
                </a:contourClr>
              </a:sp3d>
            </c:spPr>
          </c:dPt>
          <c:dLbls>
            <c:dLbl>
              <c:idx val="0"/>
              <c:layout>
                <c:manualLayout>
                  <c:x val="2.5742641771773652E-2"/>
                  <c:y val="-3.8414380020679234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1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D16F9E2F-1EE8-45A8-98CE-D712CC1F8AB1}" type="VALUE">
                      <a:rPr lang="en-US" sz="1000" b="1" baseline="0"/>
                      <a:pPr>
                        <a:defRPr b="1"/>
                      </a:pPr>
                      <a:t>[VALOR]</a:t>
                    </a:fld>
                    <a:endParaRPr lang="es-GT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8966884854559575"/>
                      <c:h val="0.11104175614411835"/>
                    </c:manualLayout>
                  </c15:layout>
                  <c15:dlblFieldTable/>
                  <c15:showDataLabelsRange val="0"/>
                </c:ext>
              </c:extLst>
            </c:dLbl>
            <c:dLbl>
              <c:idx val="1"/>
              <c:layout>
                <c:manualLayout>
                  <c:x val="8.8036236893619377E-2"/>
                  <c:y val="-3.6363636363636362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1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C6F761D0-2A80-422B-AE6A-030E7EECF08E}" type="VALUE">
                      <a:rPr lang="en-US" sz="1000" b="1" baseline="0"/>
                      <a:pPr>
                        <a:defRPr b="1"/>
                      </a:pPr>
                      <a:t>[VALOR]</a:t>
                    </a:fld>
                    <a:endParaRPr lang="es-GT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3154673169985321"/>
                      <c:h val="0.16006076513163128"/>
                    </c:manualLayout>
                  </c15:layout>
                  <c15:dlblFieldTable/>
                  <c15:showDataLabelsRange val="0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Tablero!$E$8:$E$12</c15:sqref>
                  </c15:fullRef>
                </c:ext>
              </c:extLst>
              <c:f>(Tablero!$E$8,Tablero!$E$10)</c:f>
              <c:strCache>
                <c:ptCount val="2"/>
                <c:pt idx="0">
                  <c:v>Presupuesto vigente 2025</c:v>
                </c:pt>
                <c:pt idx="1">
                  <c:v>Presupuesto ejecutado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Tablero!$F$8:$F$12</c15:sqref>
                  </c15:fullRef>
                </c:ext>
              </c:extLst>
              <c:f>(Tablero!$F$8,Tablero!$F$10)</c:f>
              <c:numCache>
                <c:formatCode>_("Q"* #,##0.00_);_("Q"* \(#,##0.00\);_("Q"* "-"??_);_(@_)</c:formatCode>
                <c:ptCount val="2"/>
                <c:pt idx="0">
                  <c:v>27800000</c:v>
                </c:pt>
                <c:pt idx="1">
                  <c:v>23021116.82</c:v>
                </c:pt>
              </c:numCache>
            </c:numRef>
          </c:val>
          <c:shape val="cylinder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534452920"/>
        <c:axId val="534455272"/>
        <c:axId val="0"/>
      </c:bar3DChart>
      <c:catAx>
        <c:axId val="53445292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534455272"/>
        <c:crosses val="autoZero"/>
        <c:auto val="1"/>
        <c:lblAlgn val="ctr"/>
        <c:lblOffset val="100"/>
        <c:noMultiLvlLbl val="0"/>
      </c:catAx>
      <c:valAx>
        <c:axId val="534455272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Q&quot;* #,##0.00_);_(&quot;Q&quot;* \(#,##0.00\);_(&quot;Q&quot;* &quot;-&quot;??_);_(@_)" sourceLinked="1"/>
        <c:majorTickMark val="none"/>
        <c:minorTickMark val="none"/>
        <c:tickLblPos val="nextTo"/>
        <c:crossAx val="5344529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GT"/>
              <a:t>porcentaje de progreso de ejecución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spPr>
            <a:ln>
              <a:solidFill>
                <a:schemeClr val="tx1"/>
              </a:solidFill>
            </a:ln>
          </c:spPr>
          <c:dPt>
            <c:idx val="0"/>
            <c:bubble3D val="0"/>
            <c:explosion val="17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solidFill>
                  <a:schemeClr val="tx1"/>
                </a:solidFill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  <a:contourClr>
                  <a:schemeClr val="tx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solidFill>
                  <a:schemeClr val="tx1"/>
                </a:solidFill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  <a:contourClr>
                  <a:schemeClr val="tx1"/>
                </a:contourClr>
              </a:sp3d>
            </c:spPr>
          </c:dPt>
          <c:dPt>
            <c:idx val="2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>
                <a:solidFill>
                  <a:schemeClr val="tx1"/>
                </a:solidFill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  <a:contourClr>
                  <a:schemeClr val="tx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  <a:contourClr>
                  <a:schemeClr val="tx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>
                <a:solidFill>
                  <a:schemeClr val="tx1"/>
                </a:solidFill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  <a:contourClr>
                  <a:schemeClr val="tx1"/>
                </a:contourClr>
              </a:sp3d>
            </c:spPr>
          </c:dPt>
          <c:dLbls>
            <c:dLbl>
              <c:idx val="0"/>
              <c:layout>
                <c:manualLayout>
                  <c:x val="-2.8500916837450114E-2"/>
                  <c:y val="2.4256019657015921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ysClr val="windowText" lastClr="000000"/>
                        </a:solidFill>
                        <a:latin typeface="Arial" panose="020B0604020202020204" pitchFamily="34" charset="0"/>
                        <a:ea typeface="+mn-ea"/>
                        <a:cs typeface="+mn-cs"/>
                      </a:defRPr>
                    </a:pPr>
                    <a:fld id="{CA29022C-70D9-4E37-A614-CE6D97B322C5}" type="CATEGORYNAME">
                      <a:rPr lang="en-US"/>
                      <a:pPr>
                        <a:defRPr>
                          <a:solidFill>
                            <a:sysClr val="windowText" lastClr="000000"/>
                          </a:solidFill>
                          <a:latin typeface="Arial" panose="020B0604020202020204" pitchFamily="34" charset="0"/>
                        </a:defRPr>
                      </a:pPr>
                      <a:t>[NOMBRE DE CATEGORÍA]</a:t>
                    </a:fld>
                    <a:r>
                      <a:rPr lang="en-US" baseline="0"/>
                      <a:t> </a:t>
                    </a:r>
                    <a:fld id="{0889724C-BF2E-4478-A064-94D21FD189C1}" type="VALUE">
                      <a:rPr lang="en-US" baseline="0"/>
                      <a:pPr>
                        <a:defRPr>
                          <a:solidFill>
                            <a:sysClr val="windowText" lastClr="000000"/>
                          </a:solidFill>
                          <a:latin typeface="Arial" panose="020B0604020202020204" pitchFamily="34" charset="0"/>
                        </a:defRPr>
                      </a:pPr>
                      <a:t>[VALOR]</a:t>
                    </a:fld>
                    <a:endParaRPr lang="en-US" baseline="0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+mn-cs"/>
                    </a:defRPr>
                  </a:pPr>
                  <a:endParaRPr lang="es-GT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40981095171322762"/>
                      <c:h val="0.20592018922606112"/>
                    </c:manualLayout>
                  </c15:layout>
                  <c15:dlblFieldTable/>
                  <c15:showDataLabelsRange val="0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+mn-cs"/>
                    </a:defRPr>
                  </a:pPr>
                  <a:endParaRPr lang="es-GT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2.1917952036817314E-2"/>
                  <c:y val="6.6206886964338935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ysClr val="windowText" lastClr="000000"/>
                        </a:solidFill>
                        <a:latin typeface="Arial" panose="020B0604020202020204" pitchFamily="34" charset="0"/>
                        <a:ea typeface="+mn-ea"/>
                        <a:cs typeface="+mn-cs"/>
                      </a:defRPr>
                    </a:pPr>
                    <a:fld id="{34D8ECA7-B81B-45A5-B9B0-DE773B02E281}" type="CATEGORYNAME">
                      <a:rPr lang="en-US"/>
                      <a:pPr>
                        <a:defRPr>
                          <a:solidFill>
                            <a:sysClr val="windowText" lastClr="000000"/>
                          </a:solidFill>
                          <a:latin typeface="Arial" panose="020B0604020202020204" pitchFamily="34" charset="0"/>
                        </a:defRPr>
                      </a:pPr>
                      <a:t>[NOMBRE DE CATEGORÍA]</a:t>
                    </a:fld>
                    <a:r>
                      <a:rPr lang="en-US" baseline="0"/>
                      <a:t> </a:t>
                    </a:r>
                    <a:fld id="{AC504E96-F7AF-4822-B867-138B5BFD5FFC}" type="VALUE">
                      <a:rPr lang="en-US" baseline="0"/>
                      <a:pPr>
                        <a:defRPr>
                          <a:solidFill>
                            <a:sysClr val="windowText" lastClr="000000"/>
                          </a:solidFill>
                          <a:latin typeface="Arial" panose="020B0604020202020204" pitchFamily="34" charset="0"/>
                        </a:defRPr>
                      </a:pPr>
                      <a:t>[VALOR]</a:t>
                    </a:fld>
                    <a:endParaRPr lang="en-US" baseline="0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+mn-cs"/>
                    </a:defRPr>
                  </a:pPr>
                  <a:endParaRPr lang="es-GT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9147031963470316"/>
                      <c:h val="0.10707849839755179"/>
                    </c:manualLayout>
                  </c15:layout>
                  <c15:dlblFieldTable/>
                  <c15:showDataLabelsRange val="0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+mn-cs"/>
                    </a:defRPr>
                  </a:pPr>
                  <a:endParaRPr lang="es-GT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+mn-cs"/>
                    </a:defRPr>
                  </a:pPr>
                  <a:endParaRPr lang="es-GT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spc="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+mn-cs"/>
                  </a:defRPr>
                </a:pPr>
                <a:endParaRPr lang="es-GT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(Tablero!$H$8:$H$9,Tablero!$H$10:$H$12)</c:f>
              <c:strCache>
                <c:ptCount val="3"/>
                <c:pt idx="0">
                  <c:v>Pendiente de Ejecutar</c:v>
                </c:pt>
                <c:pt idx="2">
                  <c:v>Ejecutado</c:v>
                </c:pt>
              </c:strCache>
            </c:strRef>
          </c:cat>
          <c:val>
            <c:numRef>
              <c:f>(Tablero!$I$8:$I$9,Tablero!$I$10:$I$12)</c:f>
              <c:numCache>
                <c:formatCode>0.00%</c:formatCode>
                <c:ptCount val="5"/>
                <c:pt idx="0">
                  <c:v>0.17190227266187053</c:v>
                </c:pt>
                <c:pt idx="2">
                  <c:v>0.82809772733812947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GT" b="1">
                <a:latin typeface="Arial Black" panose="020B0A04020102020204" pitchFamily="34" charset="0"/>
              </a:rPr>
              <a:t>EJECUCIÓN</a:t>
            </a:r>
            <a:r>
              <a:rPr lang="es-GT" b="1" baseline="0">
                <a:latin typeface="Arial Black" panose="020B0A04020102020204" pitchFamily="34" charset="0"/>
              </a:rPr>
              <a:t> POR TIPO DE GASTO</a:t>
            </a:r>
            <a:endParaRPr lang="es-GT" b="1">
              <a:latin typeface="Arial Black" panose="020B0A04020102020204" pitchFamily="34" charset="0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view3D>
      <c:rotX val="15"/>
      <c:rotY val="2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Hoja3!$A$2</c:f>
              <c:strCache>
                <c:ptCount val="1"/>
                <c:pt idx="0">
                  <c:v>Grupo 0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tx1"/>
              </a:solidFill>
            </a:ln>
            <a:effectLst/>
            <a:sp3d>
              <a:contourClr>
                <a:schemeClr val="tx1"/>
              </a:contourClr>
            </a:sp3d>
          </c:spPr>
          <c:invertIfNegative val="0"/>
          <c:dLbls>
            <c:dLbl>
              <c:idx val="0"/>
              <c:layout>
                <c:manualLayout>
                  <c:x val="7.4999999999999956E-2"/>
                  <c:y val="-5.55555555555555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Hoja3!$B$2</c:f>
              <c:numCache>
                <c:formatCode>0.00%</c:formatCode>
                <c:ptCount val="1"/>
                <c:pt idx="0">
                  <c:v>0.47036981818181822</c:v>
                </c:pt>
              </c:numCache>
            </c:numRef>
          </c:val>
          <c:shape val="cylinder"/>
        </c:ser>
        <c:ser>
          <c:idx val="1"/>
          <c:order val="1"/>
          <c:tx>
            <c:strRef>
              <c:f>Hoja3!$A$3</c:f>
              <c:strCache>
                <c:ptCount val="1"/>
                <c:pt idx="0">
                  <c:v>Grupo 100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tx1"/>
              </a:solidFill>
            </a:ln>
            <a:effectLst/>
            <a:sp3d>
              <a:contourClr>
                <a:schemeClr val="tx1"/>
              </a:contourClr>
            </a:sp3d>
          </c:spPr>
          <c:invertIfNegative val="0"/>
          <c:dLbls>
            <c:dLbl>
              <c:idx val="0"/>
              <c:layout>
                <c:manualLayout>
                  <c:x val="4.7222222222222276E-2"/>
                  <c:y val="-0.1388888888888889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Hoja3!$B$3</c:f>
              <c:numCache>
                <c:formatCode>0.00%</c:formatCode>
                <c:ptCount val="1"/>
                <c:pt idx="0">
                  <c:v>0.17574842237762237</c:v>
                </c:pt>
              </c:numCache>
            </c:numRef>
          </c:val>
          <c:shape val="cylinder"/>
        </c:ser>
        <c:ser>
          <c:idx val="2"/>
          <c:order val="2"/>
          <c:tx>
            <c:strRef>
              <c:f>Hoja3!$A$4</c:f>
              <c:strCache>
                <c:ptCount val="1"/>
                <c:pt idx="0">
                  <c:v>Grupo 200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chemeClr val="tx1"/>
              </a:solidFill>
            </a:ln>
            <a:effectLst/>
            <a:sp3d>
              <a:contourClr>
                <a:schemeClr val="tx1"/>
              </a:contourClr>
            </a:sp3d>
          </c:spPr>
          <c:invertIfNegative val="0"/>
          <c:dLbls>
            <c:dLbl>
              <c:idx val="0"/>
              <c:layout>
                <c:manualLayout>
                  <c:x val="5.5555555555555504E-2"/>
                  <c:y val="-0.1620370370370370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Hoja3!$B$4</c:f>
              <c:numCache>
                <c:formatCode>0.00%</c:formatCode>
                <c:ptCount val="1"/>
                <c:pt idx="0">
                  <c:v>5.5389646153846152E-2</c:v>
                </c:pt>
              </c:numCache>
            </c:numRef>
          </c:val>
          <c:shape val="cylinder"/>
        </c:ser>
        <c:ser>
          <c:idx val="3"/>
          <c:order val="3"/>
          <c:tx>
            <c:strRef>
              <c:f>Hoja3!$A$5</c:f>
              <c:strCache>
                <c:ptCount val="1"/>
                <c:pt idx="0">
                  <c:v>Grupo 300</c:v>
                </c:pt>
              </c:strCache>
            </c:strRef>
          </c:tx>
          <c:spPr>
            <a:solidFill>
              <a:schemeClr val="accent4"/>
            </a:solidFill>
            <a:ln>
              <a:solidFill>
                <a:schemeClr val="tx1"/>
              </a:solidFill>
            </a:ln>
            <a:effectLst/>
            <a:sp3d>
              <a:contourClr>
                <a:schemeClr val="tx1"/>
              </a:contourClr>
            </a:sp3d>
          </c:spPr>
          <c:invertIfNegative val="0"/>
          <c:dLbls>
            <c:dLbl>
              <c:idx val="0"/>
              <c:layout>
                <c:manualLayout>
                  <c:x val="1.3888888888888788E-2"/>
                  <c:y val="-9.25925925925926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Hoja3!$B$5</c:f>
              <c:numCache>
                <c:formatCode>0.00%</c:formatCode>
                <c:ptCount val="1"/>
                <c:pt idx="0">
                  <c:v>6.1493424475524472E-2</c:v>
                </c:pt>
              </c:numCache>
            </c:numRef>
          </c:val>
          <c:shape val="cylinder"/>
        </c:ser>
        <c:ser>
          <c:idx val="4"/>
          <c:order val="4"/>
          <c:tx>
            <c:strRef>
              <c:f>Hoja3!$A$6</c:f>
              <c:strCache>
                <c:ptCount val="1"/>
                <c:pt idx="0">
                  <c:v>Grupo 400</c:v>
                </c:pt>
              </c:strCache>
            </c:strRef>
          </c:tx>
          <c:spPr>
            <a:solidFill>
              <a:schemeClr val="accent5"/>
            </a:solidFill>
            <a:ln>
              <a:solidFill>
                <a:schemeClr val="tx1"/>
              </a:solidFill>
            </a:ln>
            <a:effectLst/>
            <a:sp3d>
              <a:contourClr>
                <a:schemeClr val="tx1"/>
              </a:contourClr>
            </a:sp3d>
          </c:spPr>
          <c:invertIfNegative val="0"/>
          <c:dLbls>
            <c:dLbl>
              <c:idx val="0"/>
              <c:layout>
                <c:manualLayout>
                  <c:x val="5.2777777777777778E-2"/>
                  <c:y val="-6.94444444444444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Hoja3!$B$6</c:f>
              <c:numCache>
                <c:formatCode>0.00%</c:formatCode>
                <c:ptCount val="1"/>
                <c:pt idx="0">
                  <c:v>1.712342132867133E-2</c:v>
                </c:pt>
              </c:numCache>
            </c:numRef>
          </c:val>
          <c:shape val="cylinder"/>
        </c:ser>
        <c:ser>
          <c:idx val="5"/>
          <c:order val="5"/>
          <c:tx>
            <c:strRef>
              <c:f>Hoja3!$A$7</c:f>
              <c:strCache>
                <c:ptCount val="1"/>
                <c:pt idx="0">
                  <c:v>Grupo 900</c:v>
                </c:pt>
              </c:strCache>
            </c:strRef>
          </c:tx>
          <c:spPr>
            <a:solidFill>
              <a:schemeClr val="accent6"/>
            </a:solidFill>
            <a:ln>
              <a:solidFill>
                <a:schemeClr val="tx1"/>
              </a:solidFill>
            </a:ln>
            <a:effectLst/>
            <a:sp3d>
              <a:contourClr>
                <a:schemeClr val="tx1"/>
              </a:contourClr>
            </a:sp3d>
          </c:spPr>
          <c:invertIfNegative val="0"/>
          <c:dLbls>
            <c:dLbl>
              <c:idx val="0"/>
              <c:layout>
                <c:manualLayout>
                  <c:x val="9.1666666666666563E-2"/>
                  <c:y val="-1.85185185185186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Hoja3!$B$7</c:f>
              <c:numCache>
                <c:formatCode>0.00%</c:formatCode>
                <c:ptCount val="1"/>
                <c:pt idx="0">
                  <c:v>2.4809422027972029E-2</c:v>
                </c:pt>
              </c:numCache>
            </c:numRef>
          </c:val>
          <c:shape val="cylinder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0"/>
        <c:gapDepth val="21"/>
        <c:shape val="box"/>
        <c:axId val="534455664"/>
        <c:axId val="534453704"/>
        <c:axId val="0"/>
      </c:bar3DChart>
      <c:catAx>
        <c:axId val="5344556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534453704"/>
        <c:crosses val="autoZero"/>
        <c:auto val="1"/>
        <c:lblAlgn val="ctr"/>
        <c:lblOffset val="100"/>
        <c:noMultiLvlLbl val="0"/>
      </c:catAx>
      <c:valAx>
        <c:axId val="534453704"/>
        <c:scaling>
          <c:orientation val="minMax"/>
        </c:scaling>
        <c:delete val="1"/>
        <c:axPos val="l"/>
        <c:numFmt formatCode="0.00%" sourceLinked="1"/>
        <c:majorTickMark val="none"/>
        <c:minorTickMark val="none"/>
        <c:tickLblPos val="nextTo"/>
        <c:crossAx val="5344556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2929132226228419E-2"/>
          <c:y val="0.82136495417351252"/>
          <c:w val="0.96137337345089202"/>
          <c:h val="0.1506140352167472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GT"/>
              <a:t>EJECUCIÓN</a:t>
            </a:r>
            <a:r>
              <a:rPr lang="es-GT" baseline="0"/>
              <a:t> POR FINALIDADES</a:t>
            </a:r>
            <a:endParaRPr lang="es-GT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view3D>
      <c:rotX val="15"/>
      <c:rotY val="2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2.3485270517403869E-2"/>
          <c:y val="0.10422973744938609"/>
          <c:w val="0.94336971613443255"/>
          <c:h val="0.83055727519119416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Hoja3!$A$15</c:f>
              <c:strCache>
                <c:ptCount val="1"/>
                <c:pt idx="0">
                  <c:v>Dirección y Coordinación 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tx1"/>
              </a:solidFill>
            </a:ln>
            <a:effectLst/>
            <a:sp3d>
              <a:contourClr>
                <a:schemeClr val="tx1"/>
              </a:contourClr>
            </a:sp3d>
          </c:spPr>
          <c:invertIfNegative val="0"/>
          <c:dLbls>
            <c:dLbl>
              <c:idx val="0"/>
              <c:layout>
                <c:manualLayout>
                  <c:x val="-9.6421857012839479E-2"/>
                  <c:y val="7.99001436944316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Hoja3!$B$15</c:f>
              <c:numCache>
                <c:formatCode>0.00%</c:formatCode>
                <c:ptCount val="1"/>
                <c:pt idx="0">
                  <c:v>0.51322187482014392</c:v>
                </c:pt>
              </c:numCache>
            </c:numRef>
          </c:val>
          <c:shape val="cylinder"/>
        </c:ser>
        <c:ser>
          <c:idx val="1"/>
          <c:order val="1"/>
          <c:tx>
            <c:strRef>
              <c:f>Hoja3!$A$16</c:f>
              <c:strCache>
                <c:ptCount val="1"/>
                <c:pt idx="0">
                  <c:v>Atención Jurídica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tx1"/>
              </a:solidFill>
            </a:ln>
            <a:effectLst/>
            <a:sp3d>
              <a:contourClr>
                <a:schemeClr val="tx1"/>
              </a:contourClr>
            </a:sp3d>
          </c:spPr>
          <c:invertIfNegative val="0"/>
          <c:dLbls>
            <c:dLbl>
              <c:idx val="0"/>
              <c:layout>
                <c:manualLayout>
                  <c:x val="3.0131830316512339E-2"/>
                  <c:y val="-5.99251077708237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Hoja3!$B$16</c:f>
              <c:numCache>
                <c:formatCode>0.00%</c:formatCode>
                <c:ptCount val="1"/>
                <c:pt idx="0">
                  <c:v>0.17805293345323742</c:v>
                </c:pt>
              </c:numCache>
            </c:numRef>
          </c:val>
          <c:shape val="cylinder"/>
        </c:ser>
        <c:ser>
          <c:idx val="2"/>
          <c:order val="2"/>
          <c:tx>
            <c:strRef>
              <c:f>Hoja3!$A$17</c:f>
              <c:strCache>
                <c:ptCount val="1"/>
                <c:pt idx="0">
                  <c:v>Atención Social 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ysClr val="windowText" lastClr="000000"/>
              </a:solidFill>
            </a:ln>
            <a:effectLst/>
            <a:sp3d>
              <a:contourClr>
                <a:sysClr val="windowText" lastClr="000000"/>
              </a:contourClr>
            </a:sp3d>
          </c:spPr>
          <c:invertIfNegative val="0"/>
          <c:dLbls>
            <c:dLbl>
              <c:idx val="0"/>
              <c:layout>
                <c:manualLayout>
                  <c:x val="3.9171379411466097E-2"/>
                  <c:y val="-8.78901580638748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Hoja3!$B$17</c:f>
              <c:numCache>
                <c:formatCode>0.00%</c:formatCode>
                <c:ptCount val="1"/>
                <c:pt idx="0">
                  <c:v>7.1018476978417275E-2</c:v>
                </c:pt>
              </c:numCache>
            </c:numRef>
          </c:val>
          <c:shape val="cylinder"/>
        </c:ser>
        <c:ser>
          <c:idx val="3"/>
          <c:order val="3"/>
          <c:tx>
            <c:strRef>
              <c:f>Hoja3!$A$18</c:f>
              <c:strCache>
                <c:ptCount val="1"/>
                <c:pt idx="0">
                  <c:v>Atención Psicológica</c:v>
                </c:pt>
              </c:strCache>
            </c:strRef>
          </c:tx>
          <c:spPr>
            <a:solidFill>
              <a:schemeClr val="accent4"/>
            </a:solidFill>
            <a:ln>
              <a:solidFill>
                <a:sysClr val="windowText" lastClr="000000"/>
              </a:solidFill>
            </a:ln>
            <a:effectLst/>
            <a:sp3d>
              <a:contourClr>
                <a:sysClr val="windowText" lastClr="000000"/>
              </a:contourClr>
            </a:sp3d>
          </c:spPr>
          <c:invertIfNegative val="0"/>
          <c:dLbls>
            <c:dLbl>
              <c:idx val="0"/>
              <c:layout>
                <c:manualLayout>
                  <c:x val="3.3145013348163568E-2"/>
                  <c:y val="-7.19101293249886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Hoja3!$B$18</c:f>
              <c:numCache>
                <c:formatCode>0.00%</c:formatCode>
                <c:ptCount val="1"/>
                <c:pt idx="0">
                  <c:v>3.4724094964028777E-2</c:v>
                </c:pt>
              </c:numCache>
            </c:numRef>
          </c:val>
          <c:shape val="cylinder"/>
        </c:ser>
        <c:ser>
          <c:idx val="4"/>
          <c:order val="4"/>
          <c:tx>
            <c:strRef>
              <c:f>Hoja3!$A$19</c:f>
              <c:strCache>
                <c:ptCount val="1"/>
                <c:pt idx="0">
                  <c:v>Personas Informadas</c:v>
                </c:pt>
              </c:strCache>
            </c:strRef>
          </c:tx>
          <c:spPr>
            <a:solidFill>
              <a:schemeClr val="accent5"/>
            </a:solidFill>
            <a:ln>
              <a:solidFill>
                <a:sysClr val="windowText" lastClr="000000"/>
              </a:solidFill>
            </a:ln>
            <a:effectLst/>
            <a:sp3d>
              <a:contourClr>
                <a:sysClr val="windowText" lastClr="000000"/>
              </a:contourClr>
            </a:sp3d>
          </c:spPr>
          <c:invertIfNegative val="0"/>
          <c:dLbls>
            <c:dLbl>
              <c:idx val="0"/>
              <c:layout>
                <c:manualLayout>
                  <c:x val="4.5197745474768507E-2"/>
                  <c:y val="-4.39450790319374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Hoja3!$B$19</c:f>
              <c:numCache>
                <c:formatCode>0.00%</c:formatCode>
                <c:ptCount val="1"/>
                <c:pt idx="0">
                  <c:v>3.1080347122302156E-2</c:v>
                </c:pt>
              </c:numCache>
            </c:numRef>
          </c:val>
          <c:shape val="cylinder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shape val="box"/>
        <c:axId val="479133976"/>
        <c:axId val="525372208"/>
        <c:axId val="0"/>
      </c:bar3DChart>
      <c:catAx>
        <c:axId val="47913397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525372208"/>
        <c:crosses val="autoZero"/>
        <c:auto val="1"/>
        <c:lblAlgn val="ctr"/>
        <c:lblOffset val="100"/>
        <c:noMultiLvlLbl val="0"/>
      </c:catAx>
      <c:valAx>
        <c:axId val="525372208"/>
        <c:scaling>
          <c:orientation val="minMax"/>
        </c:scaling>
        <c:delete val="1"/>
        <c:axPos val="l"/>
        <c:numFmt formatCode="0.00%" sourceLinked="1"/>
        <c:majorTickMark val="none"/>
        <c:minorTickMark val="none"/>
        <c:tickLblPos val="nextTo"/>
        <c:crossAx val="4791339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7748597090451488E-2"/>
          <c:y val="0.8476889355287629"/>
          <c:w val="0.97354235491405061"/>
          <c:h val="0.128341021362907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7" Type="http://schemas.openxmlformats.org/officeDocument/2006/relationships/chart" Target="../charts/chart4.xml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3.png"/><Relationship Id="rId5" Type="http://schemas.openxmlformats.org/officeDocument/2006/relationships/chart" Target="../charts/chart3.xml"/><Relationship Id="rId4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381000</xdr:colOff>
      <xdr:row>0</xdr:row>
      <xdr:rowOff>0</xdr:rowOff>
    </xdr:from>
    <xdr:to>
      <xdr:col>3</xdr:col>
      <xdr:colOff>22113</xdr:colOff>
      <xdr:row>4</xdr:row>
      <xdr:rowOff>143142</xdr:rowOff>
    </xdr:to>
    <xdr:pic>
      <xdr:nvPicPr>
        <xdr:cNvPr id="9" name="Imagen 8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4980" b="22680"/>
        <a:stretch/>
      </xdr:blipFill>
      <xdr:spPr bwMode="auto">
        <a:xfrm>
          <a:off x="381000" y="0"/>
          <a:ext cx="3748769" cy="1190892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2000249</xdr:colOff>
      <xdr:row>0</xdr:row>
      <xdr:rowOff>59532</xdr:rowOff>
    </xdr:from>
    <xdr:to>
      <xdr:col>4</xdr:col>
      <xdr:colOff>785812</xdr:colOff>
      <xdr:row>5</xdr:row>
      <xdr:rowOff>6190</xdr:rowOff>
    </xdr:to>
    <xdr:pic>
      <xdr:nvPicPr>
        <xdr:cNvPr id="11" name="Imagen 10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8562" y="59532"/>
          <a:ext cx="1273969" cy="11610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23812</xdr:colOff>
      <xdr:row>12</xdr:row>
      <xdr:rowOff>47624</xdr:rowOff>
    </xdr:from>
    <xdr:to>
      <xdr:col>5</xdr:col>
      <xdr:colOff>1381125</xdr:colOff>
      <xdr:row>18</xdr:row>
      <xdr:rowOff>392906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59531</xdr:colOff>
      <xdr:row>12</xdr:row>
      <xdr:rowOff>71437</xdr:rowOff>
    </xdr:from>
    <xdr:to>
      <xdr:col>8</xdr:col>
      <xdr:colOff>1476375</xdr:colOff>
      <xdr:row>18</xdr:row>
      <xdr:rowOff>357188</xdr:rowOff>
    </xdr:to>
    <xdr:graphicFrame macro="">
      <xdr:nvGraphicFramePr>
        <xdr:cNvPr id="8" name="Gráfico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47625</xdr:colOff>
      <xdr:row>20</xdr:row>
      <xdr:rowOff>23812</xdr:rowOff>
    </xdr:from>
    <xdr:to>
      <xdr:col>2</xdr:col>
      <xdr:colOff>2166937</xdr:colOff>
      <xdr:row>25</xdr:row>
      <xdr:rowOff>595312</xdr:rowOff>
    </xdr:to>
    <xdr:graphicFrame macro="">
      <xdr:nvGraphicFramePr>
        <xdr:cNvPr id="14" name="Gráfico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10</xdr:col>
      <xdr:colOff>738189</xdr:colOff>
      <xdr:row>14</xdr:row>
      <xdr:rowOff>130968</xdr:rowOff>
    </xdr:from>
    <xdr:to>
      <xdr:col>11</xdr:col>
      <xdr:colOff>964406</xdr:colOff>
      <xdr:row>18</xdr:row>
      <xdr:rowOff>426509</xdr:rowOff>
    </xdr:to>
    <xdr:pic>
      <xdr:nvPicPr>
        <xdr:cNvPr id="15" name="Imagen 14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99220" y="4845843"/>
          <a:ext cx="2524124" cy="24862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47625</xdr:colOff>
      <xdr:row>21</xdr:row>
      <xdr:rowOff>35719</xdr:rowOff>
    </xdr:from>
    <xdr:to>
      <xdr:col>11</xdr:col>
      <xdr:colOff>1702593</xdr:colOff>
      <xdr:row>25</xdr:row>
      <xdr:rowOff>595312</xdr:rowOff>
    </xdr:to>
    <xdr:graphicFrame macro="">
      <xdr:nvGraphicFramePr>
        <xdr:cNvPr id="10" name="Gráfico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R35"/>
  <sheetViews>
    <sheetView tabSelected="1" topLeftCell="A22" zoomScale="80" zoomScaleNormal="80" workbookViewId="0">
      <selection activeCell="H22" sqref="H22:H26"/>
    </sheetView>
  </sheetViews>
  <sheetFormatPr baseColWidth="10" defaultColWidth="11.42578125" defaultRowHeight="15" x14ac:dyDescent="0.25"/>
  <cols>
    <col min="1" max="1" width="3.5703125" style="1" customWidth="1"/>
    <col min="2" max="2" width="22.5703125" style="1" customWidth="1"/>
    <col min="3" max="3" width="33.42578125" style="1" customWidth="1"/>
    <col min="4" max="4" width="3.85546875" style="1" customWidth="1"/>
    <col min="5" max="5" width="33.7109375" style="1" customWidth="1"/>
    <col min="6" max="6" width="21.7109375" style="1" customWidth="1"/>
    <col min="7" max="7" width="3.85546875" style="1" customWidth="1"/>
    <col min="8" max="8" width="30.85546875" style="1" customWidth="1"/>
    <col min="9" max="9" width="23.140625" style="1" customWidth="1"/>
    <col min="10" max="10" width="3.85546875" style="1" customWidth="1"/>
    <col min="11" max="11" width="34.42578125" style="1" customWidth="1"/>
    <col min="12" max="12" width="26.85546875" style="1" customWidth="1"/>
    <col min="13" max="13" width="3.85546875" style="1" customWidth="1"/>
    <col min="14" max="14" width="17.7109375" style="1" customWidth="1"/>
    <col min="15" max="15" width="13.7109375" style="1" bestFit="1" customWidth="1"/>
    <col min="16" max="16" width="12.42578125" style="1" customWidth="1"/>
    <col min="17" max="17" width="11.42578125" style="1"/>
    <col min="18" max="18" width="13.140625" style="1" bestFit="1" customWidth="1"/>
    <col min="19" max="16384" width="11.42578125" style="1"/>
  </cols>
  <sheetData>
    <row r="2" spans="2:18" ht="26.25" x14ac:dyDescent="0.4">
      <c r="B2" s="90" t="s">
        <v>0</v>
      </c>
      <c r="C2" s="90"/>
      <c r="D2" s="90"/>
      <c r="E2" s="90"/>
      <c r="F2" s="90"/>
      <c r="G2" s="90"/>
      <c r="H2" s="90"/>
      <c r="I2" s="90"/>
      <c r="J2" s="90"/>
      <c r="K2" s="90"/>
      <c r="L2" s="90"/>
      <c r="M2" s="35"/>
      <c r="N2" s="35"/>
    </row>
    <row r="3" spans="2:18" ht="18" x14ac:dyDescent="0.25">
      <c r="B3" s="91" t="s">
        <v>47</v>
      </c>
      <c r="C3" s="91"/>
      <c r="D3" s="91"/>
      <c r="E3" s="91"/>
      <c r="F3" s="91"/>
      <c r="G3" s="91"/>
      <c r="H3" s="91"/>
      <c r="I3" s="91"/>
      <c r="J3" s="91"/>
      <c r="K3" s="91"/>
      <c r="L3" s="91"/>
      <c r="M3" s="36"/>
      <c r="N3" s="36"/>
    </row>
    <row r="4" spans="2:18" ht="23.25" x14ac:dyDescent="0.35">
      <c r="B4" s="92" t="s">
        <v>10</v>
      </c>
      <c r="C4" s="92"/>
      <c r="D4" s="92"/>
      <c r="E4" s="92"/>
      <c r="F4" s="92"/>
      <c r="G4" s="92"/>
      <c r="H4" s="92"/>
      <c r="I4" s="92"/>
      <c r="J4" s="92"/>
      <c r="K4" s="92"/>
      <c r="L4" s="92"/>
      <c r="M4" s="37"/>
      <c r="N4" s="37"/>
    </row>
    <row r="5" spans="2:18" ht="12.75" customHeight="1" x14ac:dyDescent="0.25">
      <c r="B5" s="9"/>
      <c r="C5" s="2"/>
      <c r="D5" s="2"/>
      <c r="E5" s="2"/>
      <c r="F5" s="2"/>
      <c r="G5" s="2"/>
      <c r="H5" s="2"/>
      <c r="I5" s="2"/>
      <c r="J5" s="8"/>
      <c r="K5" s="8"/>
      <c r="L5" s="40"/>
      <c r="M5" s="8"/>
    </row>
    <row r="6" spans="2:18" ht="15.75" thickBot="1" x14ac:dyDescent="0.3">
      <c r="B6" s="2"/>
      <c r="C6" s="2"/>
      <c r="D6" s="2"/>
      <c r="E6" s="2"/>
      <c r="F6" s="2"/>
      <c r="G6" s="2"/>
      <c r="H6" s="2"/>
      <c r="I6" s="2"/>
      <c r="J6" s="8"/>
      <c r="K6" s="8"/>
      <c r="L6" s="40"/>
      <c r="M6" s="8"/>
      <c r="N6" s="8"/>
    </row>
    <row r="7" spans="2:18" ht="37.5" customHeight="1" x14ac:dyDescent="0.25">
      <c r="B7" s="103" t="s">
        <v>11</v>
      </c>
      <c r="C7" s="51"/>
      <c r="D7" s="2"/>
      <c r="E7" s="103" t="s">
        <v>12</v>
      </c>
      <c r="F7" s="51"/>
      <c r="G7" s="2"/>
      <c r="H7" s="50" t="s">
        <v>44</v>
      </c>
      <c r="I7" s="51"/>
      <c r="K7" s="50" t="s">
        <v>29</v>
      </c>
      <c r="L7" s="51"/>
    </row>
    <row r="8" spans="2:18" ht="29.25" customHeight="1" x14ac:dyDescent="0.25">
      <c r="B8" s="84" t="s">
        <v>39</v>
      </c>
      <c r="C8" s="86" t="s">
        <v>40</v>
      </c>
      <c r="D8" s="2"/>
      <c r="E8" s="84" t="s">
        <v>13</v>
      </c>
      <c r="F8" s="82">
        <f>11821326+15978674</f>
        <v>27800000</v>
      </c>
      <c r="G8" s="2"/>
      <c r="H8" s="84" t="s">
        <v>16</v>
      </c>
      <c r="I8" s="95">
        <f>100%-I10</f>
        <v>0.17190227266187053</v>
      </c>
      <c r="K8" s="72" t="s">
        <v>30</v>
      </c>
      <c r="L8" s="74" t="s">
        <v>31</v>
      </c>
      <c r="P8" s="3"/>
      <c r="Q8" s="11"/>
    </row>
    <row r="9" spans="2:18" ht="29.25" customHeight="1" x14ac:dyDescent="0.25">
      <c r="B9" s="85"/>
      <c r="C9" s="87"/>
      <c r="D9" s="2"/>
      <c r="E9" s="85"/>
      <c r="F9" s="83"/>
      <c r="G9" s="2"/>
      <c r="H9" s="85"/>
      <c r="I9" s="98"/>
      <c r="K9" s="73"/>
      <c r="L9" s="75"/>
    </row>
    <row r="10" spans="2:18" ht="29.25" customHeight="1" x14ac:dyDescent="0.25">
      <c r="B10" s="84" t="s">
        <v>41</v>
      </c>
      <c r="C10" s="86" t="s">
        <v>14</v>
      </c>
      <c r="D10" s="2"/>
      <c r="E10" s="84" t="s">
        <v>4</v>
      </c>
      <c r="F10" s="82">
        <v>23021116.82</v>
      </c>
      <c r="G10" s="2"/>
      <c r="H10" s="84" t="s">
        <v>15</v>
      </c>
      <c r="I10" s="95">
        <f>+F10/F8</f>
        <v>0.82809772733812947</v>
      </c>
      <c r="K10" s="76">
        <v>239</v>
      </c>
      <c r="L10" s="79">
        <f>+F8</f>
        <v>27800000</v>
      </c>
      <c r="Q10" s="69"/>
      <c r="R10" s="70"/>
    </row>
    <row r="11" spans="2:18" ht="29.25" customHeight="1" x14ac:dyDescent="0.25">
      <c r="B11" s="88"/>
      <c r="C11" s="106"/>
      <c r="D11" s="2"/>
      <c r="E11" s="88"/>
      <c r="F11" s="104"/>
      <c r="G11" s="2"/>
      <c r="H11" s="88"/>
      <c r="I11" s="96"/>
      <c r="K11" s="77"/>
      <c r="L11" s="80"/>
      <c r="P11" s="48"/>
      <c r="Q11" s="69"/>
      <c r="R11" s="70"/>
    </row>
    <row r="12" spans="2:18" ht="29.25" customHeight="1" thickBot="1" x14ac:dyDescent="0.3">
      <c r="B12" s="89"/>
      <c r="C12" s="107"/>
      <c r="D12" s="2"/>
      <c r="E12" s="89"/>
      <c r="F12" s="105"/>
      <c r="G12" s="2"/>
      <c r="H12" s="89"/>
      <c r="I12" s="97"/>
      <c r="K12" s="78"/>
      <c r="L12" s="81"/>
      <c r="O12" s="48"/>
      <c r="Q12" s="69"/>
      <c r="R12" s="71"/>
    </row>
    <row r="13" spans="2:18" ht="36" customHeight="1" thickBot="1" x14ac:dyDescent="0.3">
      <c r="B13" s="2"/>
      <c r="C13" s="2"/>
      <c r="D13" s="2"/>
      <c r="E13" s="6"/>
      <c r="F13" s="7"/>
      <c r="G13" s="2"/>
      <c r="H13" s="4"/>
      <c r="I13" s="10" t="s">
        <v>17</v>
      </c>
    </row>
    <row r="14" spans="2:18" ht="41.25" customHeight="1" x14ac:dyDescent="0.25">
      <c r="B14" s="50" t="s">
        <v>1</v>
      </c>
      <c r="C14" s="51"/>
      <c r="D14" s="2"/>
      <c r="E14" s="6"/>
      <c r="F14" s="7"/>
      <c r="G14" s="2"/>
      <c r="H14" s="4"/>
      <c r="I14" s="10"/>
      <c r="K14" s="50" t="s">
        <v>43</v>
      </c>
      <c r="L14" s="51"/>
    </row>
    <row r="15" spans="2:18" ht="32.25" customHeight="1" x14ac:dyDescent="0.25">
      <c r="B15" s="19" t="s">
        <v>2</v>
      </c>
      <c r="C15" s="13">
        <v>13452576.800000001</v>
      </c>
      <c r="D15" s="2"/>
      <c r="E15" s="4"/>
      <c r="F15" s="5"/>
      <c r="G15" s="2"/>
      <c r="H15" s="4"/>
      <c r="I15" s="10"/>
      <c r="K15" s="25"/>
      <c r="L15" s="26"/>
    </row>
    <row r="16" spans="2:18" ht="41.25" customHeight="1" x14ac:dyDescent="0.25">
      <c r="B16" s="19" t="s">
        <v>3</v>
      </c>
      <c r="C16" s="13">
        <v>5026404.88</v>
      </c>
      <c r="D16" s="2"/>
      <c r="E16" s="6"/>
      <c r="F16" s="7"/>
      <c r="G16" s="2"/>
      <c r="H16" s="4"/>
      <c r="I16" s="10"/>
      <c r="K16" s="25"/>
      <c r="L16" s="26"/>
      <c r="O16" s="49"/>
    </row>
    <row r="17" spans="2:16" ht="54" customHeight="1" x14ac:dyDescent="0.25">
      <c r="B17" s="19" t="s">
        <v>5</v>
      </c>
      <c r="C17" s="13">
        <v>1584143.88</v>
      </c>
      <c r="D17" s="2"/>
      <c r="E17" s="6"/>
      <c r="F17" s="7"/>
      <c r="G17" s="2"/>
      <c r="H17" s="4"/>
      <c r="I17" s="10"/>
      <c r="K17" s="25"/>
      <c r="L17" s="26"/>
      <c r="P17"/>
    </row>
    <row r="18" spans="2:16" ht="45" customHeight="1" x14ac:dyDescent="0.25">
      <c r="B18" s="18" t="s">
        <v>6</v>
      </c>
      <c r="C18" s="14">
        <v>1758711.94</v>
      </c>
      <c r="D18" s="2"/>
      <c r="E18" s="99"/>
      <c r="F18" s="100"/>
      <c r="G18" s="2"/>
      <c r="H18" s="4"/>
      <c r="I18" s="10"/>
      <c r="K18" s="25"/>
      <c r="L18" s="26"/>
    </row>
    <row r="19" spans="2:16" ht="39.75" customHeight="1" thickBot="1" x14ac:dyDescent="0.3">
      <c r="B19" s="18" t="s">
        <v>7</v>
      </c>
      <c r="C19" s="14">
        <v>489729.85</v>
      </c>
      <c r="D19" s="2"/>
      <c r="E19" s="101"/>
      <c r="F19" s="102"/>
      <c r="G19" s="2"/>
      <c r="H19" s="20"/>
      <c r="I19" s="21"/>
      <c r="K19" s="27"/>
      <c r="L19" s="28"/>
    </row>
    <row r="20" spans="2:16" ht="30" customHeight="1" x14ac:dyDescent="0.25">
      <c r="B20" s="12" t="s">
        <v>8</v>
      </c>
      <c r="C20" s="15">
        <v>709549.47</v>
      </c>
      <c r="N20" s="1" t="s">
        <v>9</v>
      </c>
      <c r="P20" s="47"/>
    </row>
    <row r="21" spans="2:16" ht="35.25" customHeight="1" thickBot="1" x14ac:dyDescent="0.3">
      <c r="B21" s="54"/>
      <c r="C21" s="55"/>
      <c r="E21" s="52" t="s">
        <v>28</v>
      </c>
      <c r="F21" s="53"/>
      <c r="G21" s="53"/>
      <c r="H21" s="53"/>
      <c r="I21" s="53"/>
      <c r="J21" s="53"/>
      <c r="K21" s="53"/>
      <c r="L21" s="53"/>
    </row>
    <row r="22" spans="2:16" ht="51.75" customHeight="1" x14ac:dyDescent="0.25">
      <c r="B22" s="56"/>
      <c r="C22" s="57"/>
      <c r="E22" s="60" t="s">
        <v>42</v>
      </c>
      <c r="F22" s="61"/>
      <c r="G22" s="62"/>
      <c r="H22" s="41">
        <v>14267568.120000001</v>
      </c>
      <c r="I22" s="42">
        <f>+H22/F8</f>
        <v>0.51322187482014392</v>
      </c>
      <c r="J22" s="30"/>
      <c r="K22" s="30"/>
      <c r="L22" s="31"/>
    </row>
    <row r="23" spans="2:16" ht="51.75" customHeight="1" x14ac:dyDescent="0.25">
      <c r="B23" s="56"/>
      <c r="C23" s="57"/>
      <c r="E23" s="63" t="s">
        <v>35</v>
      </c>
      <c r="F23" s="64"/>
      <c r="G23" s="65"/>
      <c r="H23" s="43">
        <v>4949871.55</v>
      </c>
      <c r="I23" s="44">
        <f>+H23/F8</f>
        <v>0.17805293345323742</v>
      </c>
      <c r="J23" s="29"/>
      <c r="K23" s="29"/>
      <c r="L23" s="32"/>
    </row>
    <row r="24" spans="2:16" ht="51.75" customHeight="1" x14ac:dyDescent="0.25">
      <c r="B24" s="56"/>
      <c r="C24" s="57"/>
      <c r="E24" s="63" t="s">
        <v>36</v>
      </c>
      <c r="F24" s="64"/>
      <c r="G24" s="65"/>
      <c r="H24" s="43">
        <v>1974313.6600000001</v>
      </c>
      <c r="I24" s="44">
        <f>+H24/F8</f>
        <v>7.1018476978417275E-2</v>
      </c>
      <c r="J24" s="29"/>
      <c r="K24" s="29"/>
      <c r="L24" s="32"/>
    </row>
    <row r="25" spans="2:16" ht="51.75" customHeight="1" x14ac:dyDescent="0.25">
      <c r="B25" s="56"/>
      <c r="C25" s="57"/>
      <c r="E25" s="63" t="s">
        <v>37</v>
      </c>
      <c r="F25" s="64"/>
      <c r="G25" s="65"/>
      <c r="H25" s="43">
        <v>965329.84000000008</v>
      </c>
      <c r="I25" s="44">
        <f>+H25/F8</f>
        <v>3.4724094964028777E-2</v>
      </c>
      <c r="J25" s="29"/>
      <c r="K25" s="29"/>
      <c r="L25" s="32"/>
      <c r="O25" s="48"/>
    </row>
    <row r="26" spans="2:16" ht="51.75" customHeight="1" thickBot="1" x14ac:dyDescent="0.3">
      <c r="B26" s="58"/>
      <c r="C26" s="59"/>
      <c r="E26" s="66" t="s">
        <v>38</v>
      </c>
      <c r="F26" s="67"/>
      <c r="G26" s="68"/>
      <c r="H26" s="45">
        <v>864033.64999999991</v>
      </c>
      <c r="I26" s="46">
        <f>+H26/F8</f>
        <v>3.1080347122302156E-2</v>
      </c>
      <c r="J26" s="33"/>
      <c r="K26" s="33"/>
      <c r="L26" s="34"/>
      <c r="M26" s="29"/>
      <c r="N26" s="29"/>
    </row>
    <row r="27" spans="2:16" ht="15" customHeight="1" x14ac:dyDescent="0.25">
      <c r="K27" s="93" t="s">
        <v>48</v>
      </c>
      <c r="L27" s="93"/>
      <c r="M27" s="38"/>
      <c r="N27" s="38"/>
    </row>
    <row r="28" spans="2:16" x14ac:dyDescent="0.25">
      <c r="K28" s="94"/>
      <c r="L28" s="94"/>
      <c r="M28" s="39"/>
      <c r="N28" s="39"/>
    </row>
    <row r="30" spans="2:16" x14ac:dyDescent="0.25">
      <c r="H30" s="48"/>
      <c r="M30" s="49"/>
    </row>
    <row r="31" spans="2:16" ht="36" customHeight="1" x14ac:dyDescent="0.25"/>
    <row r="32" spans="2:16" ht="36" customHeight="1" x14ac:dyDescent="0.25"/>
    <row r="33" spans="12:12" ht="36" customHeight="1" x14ac:dyDescent="0.25">
      <c r="L33" s="49"/>
    </row>
    <row r="34" spans="12:12" ht="36" customHeight="1" x14ac:dyDescent="0.25"/>
    <row r="35" spans="12:12" ht="36" customHeight="1" x14ac:dyDescent="0.25"/>
  </sheetData>
  <mergeCells count="36">
    <mergeCell ref="B2:L2"/>
    <mergeCell ref="B3:L3"/>
    <mergeCell ref="B4:L4"/>
    <mergeCell ref="K27:L28"/>
    <mergeCell ref="I10:I12"/>
    <mergeCell ref="H8:H9"/>
    <mergeCell ref="I8:I9"/>
    <mergeCell ref="E18:F19"/>
    <mergeCell ref="K7:L7"/>
    <mergeCell ref="B10:B12"/>
    <mergeCell ref="E7:F7"/>
    <mergeCell ref="B7:C7"/>
    <mergeCell ref="H7:I7"/>
    <mergeCell ref="F10:F12"/>
    <mergeCell ref="E10:E12"/>
    <mergeCell ref="C10:C12"/>
    <mergeCell ref="F8:F9"/>
    <mergeCell ref="E8:E9"/>
    <mergeCell ref="C8:C9"/>
    <mergeCell ref="B8:B9"/>
    <mergeCell ref="H10:H12"/>
    <mergeCell ref="Q10:Q12"/>
    <mergeCell ref="R10:R12"/>
    <mergeCell ref="K8:K9"/>
    <mergeCell ref="L8:L9"/>
    <mergeCell ref="K10:K12"/>
    <mergeCell ref="L10:L12"/>
    <mergeCell ref="K14:L14"/>
    <mergeCell ref="E21:L21"/>
    <mergeCell ref="B14:C14"/>
    <mergeCell ref="B21:C26"/>
    <mergeCell ref="E22:G22"/>
    <mergeCell ref="E23:G23"/>
    <mergeCell ref="E24:G24"/>
    <mergeCell ref="E25:G25"/>
    <mergeCell ref="E26:G26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5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4" sqref="D4:D8"/>
    </sheetView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workbookViewId="0">
      <selection activeCell="G20" sqref="G20"/>
    </sheetView>
  </sheetViews>
  <sheetFormatPr baseColWidth="10" defaultColWidth="11.42578125" defaultRowHeight="15" x14ac:dyDescent="0.25"/>
  <cols>
    <col min="1" max="1" width="23.5703125" bestFit="1" customWidth="1"/>
    <col min="2" max="3" width="19.28515625" customWidth="1"/>
    <col min="4" max="4" width="22.7109375" customWidth="1"/>
    <col min="5" max="5" width="11.42578125" style="24"/>
  </cols>
  <sheetData>
    <row r="1" spans="1:4" x14ac:dyDescent="0.25">
      <c r="A1" t="s">
        <v>24</v>
      </c>
      <c r="B1" s="24" t="s">
        <v>27</v>
      </c>
      <c r="C1" t="s">
        <v>25</v>
      </c>
      <c r="D1" t="s">
        <v>26</v>
      </c>
    </row>
    <row r="2" spans="1:4" x14ac:dyDescent="0.25">
      <c r="A2" s="16" t="s">
        <v>18</v>
      </c>
      <c r="B2" s="24">
        <f>+D2/C8</f>
        <v>0.47036981818181822</v>
      </c>
      <c r="C2" s="22">
        <v>20310210</v>
      </c>
      <c r="D2" s="13">
        <f>+Tablero!C15</f>
        <v>13452576.800000001</v>
      </c>
    </row>
    <row r="3" spans="1:4" x14ac:dyDescent="0.25">
      <c r="A3" s="16" t="s">
        <v>19</v>
      </c>
      <c r="B3" s="24">
        <f>+D3/C8</f>
        <v>0.17574842237762237</v>
      </c>
      <c r="C3" s="22">
        <f>1492330+3581470</f>
        <v>5073800</v>
      </c>
      <c r="D3" s="13">
        <f>+Tablero!C16</f>
        <v>5026404.88</v>
      </c>
    </row>
    <row r="4" spans="1:4" x14ac:dyDescent="0.25">
      <c r="A4" s="16" t="s">
        <v>20</v>
      </c>
      <c r="B4" s="24">
        <f>+D4/C8</f>
        <v>5.5389646153846152E-2</v>
      </c>
      <c r="C4" s="23">
        <v>991084</v>
      </c>
      <c r="D4" s="13">
        <f>+Tablero!C17</f>
        <v>1584143.88</v>
      </c>
    </row>
    <row r="5" spans="1:4" x14ac:dyDescent="0.25">
      <c r="A5" s="17" t="s">
        <v>21</v>
      </c>
      <c r="B5" s="24">
        <f>+D5/C8</f>
        <v>6.1493424475524472E-2</v>
      </c>
      <c r="C5" s="23">
        <v>320770</v>
      </c>
      <c r="D5" s="13">
        <f>+Tablero!C18</f>
        <v>1758711.94</v>
      </c>
    </row>
    <row r="6" spans="1:4" x14ac:dyDescent="0.25">
      <c r="A6" s="17" t="s">
        <v>22</v>
      </c>
      <c r="B6" s="24">
        <f>+D6/C8</f>
        <v>1.712342132867133E-2</v>
      </c>
      <c r="C6" s="23">
        <v>525000</v>
      </c>
      <c r="D6" s="13">
        <f>+Tablero!C19</f>
        <v>489729.85</v>
      </c>
    </row>
    <row r="7" spans="1:4" x14ac:dyDescent="0.25">
      <c r="A7" s="12" t="s">
        <v>23</v>
      </c>
      <c r="B7" s="24">
        <f>+D7/C8</f>
        <v>2.4809422027972029E-2</v>
      </c>
      <c r="C7" s="23">
        <v>1379136</v>
      </c>
      <c r="D7" s="13">
        <f>+Tablero!C20</f>
        <v>709549.47</v>
      </c>
    </row>
    <row r="8" spans="1:4" x14ac:dyDescent="0.25">
      <c r="C8">
        <f>SUM(C2:C7)</f>
        <v>28600000</v>
      </c>
    </row>
    <row r="15" spans="1:4" x14ac:dyDescent="0.25">
      <c r="A15" t="s">
        <v>45</v>
      </c>
      <c r="B15" s="24">
        <f>+Tablero!I22</f>
        <v>0.51322187482014392</v>
      </c>
    </row>
    <row r="16" spans="1:4" x14ac:dyDescent="0.25">
      <c r="A16" t="s">
        <v>46</v>
      </c>
      <c r="B16" s="24">
        <f>+Tablero!I23</f>
        <v>0.17805293345323742</v>
      </c>
    </row>
    <row r="17" spans="1:2" x14ac:dyDescent="0.25">
      <c r="A17" t="s">
        <v>32</v>
      </c>
      <c r="B17" s="24">
        <f>+Tablero!I24</f>
        <v>7.1018476978417275E-2</v>
      </c>
    </row>
    <row r="18" spans="1:2" x14ac:dyDescent="0.25">
      <c r="A18" t="s">
        <v>33</v>
      </c>
      <c r="B18" s="24">
        <f>+Tablero!I25</f>
        <v>3.4724094964028777E-2</v>
      </c>
    </row>
    <row r="19" spans="1:2" x14ac:dyDescent="0.25">
      <c r="A19" t="s">
        <v>34</v>
      </c>
      <c r="B19" s="24">
        <f>+Tablero!I26</f>
        <v>3.1080347122302156E-2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39D96561CF3FA49BA629FB29367CEAB" ma:contentTypeVersion="13" ma:contentTypeDescription="Crear nuevo documento." ma:contentTypeScope="" ma:versionID="606f3e7cb7d8008fc89ea2fbbbc52b3a">
  <xsd:schema xmlns:xsd="http://www.w3.org/2001/XMLSchema" xmlns:xs="http://www.w3.org/2001/XMLSchema" xmlns:p="http://schemas.microsoft.com/office/2006/metadata/properties" xmlns:ns3="efcf9931-6988-4c26-989d-90fd7d9d6177" xmlns:ns4="2de3127d-b50e-4c29-b846-9213acea4d89" targetNamespace="http://schemas.microsoft.com/office/2006/metadata/properties" ma:root="true" ma:fieldsID="23e20251a5979eb42f84e23b61b1232f" ns3:_="" ns4:_="">
    <xsd:import namespace="efcf9931-6988-4c26-989d-90fd7d9d6177"/>
    <xsd:import namespace="2de3127d-b50e-4c29-b846-9213acea4d89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cf9931-6988-4c26-989d-90fd7d9d617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e3127d-b50e-4c29-b846-9213acea4d8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2de3127d-b50e-4c29-b846-9213acea4d89" xsi:nil="true"/>
  </documentManagement>
</p:properties>
</file>

<file path=customXml/itemProps1.xml><?xml version="1.0" encoding="utf-8"?>
<ds:datastoreItem xmlns:ds="http://schemas.openxmlformats.org/officeDocument/2006/customXml" ds:itemID="{262E4126-94EB-49B8-9E9C-4ECBDAE463F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B3C6549-093B-4DA1-B224-3FF708F6941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fcf9931-6988-4c26-989d-90fd7d9d6177"/>
    <ds:schemaRef ds:uri="2de3127d-b50e-4c29-b846-9213acea4d8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2B19548-EF62-4441-AC26-B10FF5F55CB8}">
  <ds:schemaRefs>
    <ds:schemaRef ds:uri="http://purl.org/dc/dcmitype/"/>
    <ds:schemaRef ds:uri="http://www.w3.org/XML/1998/namespace"/>
    <ds:schemaRef ds:uri="http://schemas.microsoft.com/office/infopath/2007/PartnerControls"/>
    <ds:schemaRef ds:uri="http://purl.org/dc/elements/1.1/"/>
    <ds:schemaRef ds:uri="http://schemas.microsoft.com/office/2006/metadata/properties"/>
    <ds:schemaRef ds:uri="efcf9931-6988-4c26-989d-90fd7d9d6177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2de3127d-b50e-4c29-b846-9213acea4d8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Tablero</vt:lpstr>
      <vt:lpstr>Hoja1</vt:lpstr>
      <vt:lpstr>Hoja3</vt:lpstr>
      <vt:lpstr>Tablero!Área_de_impresión</vt:lpstr>
    </vt:vector>
  </TitlesOfParts>
  <Manager/>
  <Company>HP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CPCC</dc:creator>
  <cp:keywords/>
  <dc:description/>
  <cp:lastModifiedBy>Disanny Annalecia Miranda Perez</cp:lastModifiedBy>
  <cp:revision/>
  <cp:lastPrinted>2026-01-09T21:38:05Z</cp:lastPrinted>
  <dcterms:created xsi:type="dcterms:W3CDTF">2023-02-11T22:01:01Z</dcterms:created>
  <dcterms:modified xsi:type="dcterms:W3CDTF">2026-01-09T21:43:26Z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0x010100A39D96561CF3FA49BA629FB29367CEAB</vt:lpwstr>
  </property>
</Properties>
</file>